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В ЦЕНАХ 2011" sheetId="1" r:id="rId1"/>
  </sheets>
  <definedNames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<sst xmlns="http://schemas.openxmlformats.org/spreadsheetml/2006/main" count="43" uniqueCount="43">
  <si>
    <t>«КАПИТАЛЬНЫЙ РЕМОНТ ОПЕРАЦИОННОГО БЛОКА МЛПУ ЦГБ ГОРОД ЮГОРСК»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</si>
  <si>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</si>
  <si>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</si>
  <si>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</si>
  <si>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</si>
  <si>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тыс.руб.</t>
  </si>
  <si>
    <t>строительных  работ</t>
  </si>
  <si>
    <t>монтажных работ</t>
  </si>
  <si>
    <t>оборудования</t>
  </si>
  <si>
    <t>прочих</t>
  </si>
  <si>
    <t>ГЛАВА 2. ОСНОВНЫЕ ОБЪЕКТЫ СТРОИТЕЛЬСТВА</t>
  </si>
  <si>
    <t>ОБЪЕКТНАЯ СМЕТА № 029-11.1</t>
  </si>
  <si>
    <t>КАПИТАЛЬНЫЙ РЕМОНТ ОПЕРАЦИОННОГО БЛОКА МЛПУ ЦГБ ГОРОД ЮГОРСК</t>
  </si>
  <si>
    <t>ИТОГО ПО ГЛАВЕ 2</t>
  </si>
  <si>
    <t>ИТОГО ПО ГЛАВАМ 1-7</t>
  </si>
  <si>
    <t>ИНДЕКС ПЕРЕВОДА В ТЕКУЩИЕ ЦЕНЫ Ксмр= 3.137 Коборудование=2.93</t>
  </si>
  <si>
    <t>ГЛАВА 8. ВРЕМЕННЫЕ ЗДАНИЯ И СООРУЖЕНИЯ</t>
  </si>
  <si>
    <t>ГСНр-81-05-01-2001 п.1.2</t>
  </si>
  <si>
    <t>ВРЕМЕННЫЕ ЗДАНИЯ И СООРУЖЕНИЯ  1.44%</t>
  </si>
  <si>
    <t>ИТОГО ПО ГЛАВЕ 8</t>
  </si>
  <si>
    <t>ИТОГО ПО ГЛАВАМ 1-8</t>
  </si>
  <si>
    <t xml:space="preserve">ГЛАВА 9. ПРОЧИЕ РАБОТЫ И ЗАТРАТЫ </t>
  </si>
  <si>
    <t>ОБЪЕКТНАЯ СМЕТА № 029-11.2</t>
  </si>
  <si>
    <t>ПУСКОНАЛАДОЧНЫЕ РАБОТЫ (9.358*2.5563)</t>
  </si>
  <si>
    <t>Письмо ГК РФ по строительству от 18.07.2002 НЗ-3942/1</t>
  </si>
  <si>
    <t>ИТОГО ПО ГЛАВЕ  9</t>
  </si>
  <si>
    <t>ИТОГО ПО ГЛАВАМ 1-9</t>
  </si>
  <si>
    <t>НЕПРЕДВИДЕННЫЕ РАБОТЫ И ЗАТРАТЫ</t>
  </si>
  <si>
    <t>МДС 81-35.2004 п.4.96</t>
  </si>
  <si>
    <t>НЕПРЕДВИДЕННЫЕ ЗАТРАТЫ 1%</t>
  </si>
  <si>
    <t xml:space="preserve">ИТОГО С НЕПРЕДВИДЕННЫМИ  </t>
  </si>
  <si>
    <t>НАЛОГИ И ОБЯЗАТЕЛЬНЫЕ ПЛАТЕЖИ</t>
  </si>
  <si>
    <t>СРЕДСТВА НА ПОКРЫТИЕ ЗАТРАТ ПО УПЛАТЕ НДС 18%</t>
  </si>
  <si>
    <t>ВСЕГО ПО РАСЧЕТУ В ТЕКУЩИХ ЦЕНАХ С НДС 18%</t>
  </si>
  <si>
    <t xml:space="preserve"> РАСЧЕТ СТОИМОСТИ СТРОИТЕЛЬСТВА</t>
  </si>
  <si>
    <t>ДОБРОВОЛЬНОЕ СТРАХОВАНИЕ  1%</t>
  </si>
  <si>
    <t>Составил: заместитель начальника ОПС ДЖК и СК _______________________ Е.В.Тарутина</t>
  </si>
  <si>
    <t>Проверил: начальник ОПС ДЖК и СК  ___________________________________ И.Г.Камаева</t>
  </si>
  <si>
    <t>ЧАСТЬIV . Обоснование формирования (начальной)максимальной цены контракта.</t>
  </si>
  <si>
    <t>Ссылки на нормативные акты:</t>
  </si>
  <si>
    <t>приложение №4  к письму Минрегиона России  от 09.06.2011 №15076-кк/08</t>
  </si>
  <si>
    <t xml:space="preserve">В сводный сметный расчет включены локальные сметы, составленные на основе Территориальных единичных расценок по Ханты-Мансийскому автономному округу (ТЕР-2001-ХМАО)
3.Нормы накладных расходов приняты по видам работ в соответствии МДС 81-34.2004
4.Сметная прибыль принята согласно МДС 81-25.2001 по видам строительных работ и согласно письма Федерального агентства по строительству ЖКХ от 18.11.2004г» порядке применения нормативов сметной прибыли в строительстве».
5.Лимит средст,предназначенных для возведения титульных временных зданий и сооружений-1,44% определен по нормам,приведенным в ГСН81-05-01-2001 п.1,2
6.Письмо ГК РФ по строительству от 18.07.2002 НЗ-3942/1 ДОБРОВОЛЬНОЕ СТРАХОВАНИЕ  1%
7.Резерв средств на непредвиденные работы и затраты определен в размере1% по МДС 81-35.2004 п.4.96
</t>
  </si>
  <si>
    <t xml:space="preserve">приложение №1  к приказу РСТ ХМАО-Югры от 01.07.2011 №42. Наименование "Больницы"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</si>
</sst>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 Cyr"/>
      <family val="2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164" fontId="8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left" vertical="top" wrapText="1"/>
    </xf>
    <xf numFmtId="164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top"/>
    </xf>
    <xf numFmtId="164" fontId="8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left" vertical="top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5" fontId="8" fillId="0" borderId="11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3.00390625" style="0" customWidth="1"/>
    <col min="2" max="2" width="18.00390625" style="0" customWidth="1"/>
    <col min="3" max="3" width="49.75390625" style="0" customWidth="1"/>
    <col min="4" max="4" width="14.25390625" style="0" customWidth="1"/>
    <col min="5" max="5" width="14.00390625" style="0" customWidth="1"/>
    <col min="6" max="6" width="13.875" style="0" customWidth="1"/>
    <col min="7" max="7" width="12.875" style="0" customWidth="1"/>
    <col min="8" max="8" width="15.25390625" style="0" customWidth="1"/>
  </cols>
  <sheetData>
    <row r="1" spans="1:7" ht="12.75">
      <c r="A1" s="28"/>
      <c r="B1" s="29"/>
      <c r="C1" s="29"/>
      <c r="D1" s="29" t="s">
        <v>38</v>
      </c>
      <c r="E1" s="29"/>
      <c r="F1" s="29"/>
      <c r="G1" s="29"/>
    </row>
    <row r="2" spans="1:7" ht="18.75">
      <c r="A2" s="31" t="s">
        <v>39</v>
      </c>
      <c r="B2" s="31"/>
      <c r="C2" s="31"/>
      <c r="D2" s="30"/>
      <c r="E2" s="30"/>
      <c r="F2" s="1"/>
      <c r="G2" s="30"/>
    </row>
    <row r="3" spans="1:7" ht="101.25" customHeight="1">
      <c r="A3" s="32" t="s">
        <v>41</v>
      </c>
      <c r="B3" s="33"/>
      <c r="C3" s="33"/>
      <c r="D3" s="33"/>
      <c r="E3" s="33"/>
      <c r="F3" s="3"/>
      <c r="G3" s="2"/>
    </row>
    <row r="4" spans="1:7" ht="12.75">
      <c r="A4" s="34" t="s">
        <v>42</v>
      </c>
      <c r="B4" s="35"/>
      <c r="C4" s="35"/>
      <c r="D4" s="35"/>
      <c r="E4" s="35"/>
      <c r="F4" s="35"/>
      <c r="G4" s="35"/>
    </row>
    <row r="5" spans="1:7" ht="12.75">
      <c r="A5" s="36" t="s">
        <v>40</v>
      </c>
      <c r="B5" s="36"/>
      <c r="C5" s="36"/>
      <c r="D5" s="36"/>
      <c r="E5" s="36"/>
      <c r="F5" s="36"/>
      <c r="G5" s="36"/>
    </row>
    <row r="6" spans="1:7" ht="12.75">
      <c r="A6" s="3"/>
      <c r="C6" s="4"/>
      <c r="D6" s="38"/>
      <c r="E6" s="38"/>
      <c r="G6" s="3"/>
    </row>
    <row r="7" spans="1:8" ht="18.75">
      <c r="A7" s="39" t="s">
        <v>34</v>
      </c>
      <c r="B7" s="39"/>
      <c r="C7" s="39"/>
      <c r="D7" s="39"/>
      <c r="E7" s="39"/>
      <c r="F7" s="39"/>
      <c r="G7" s="39"/>
      <c r="H7" s="39"/>
    </row>
    <row r="8" spans="1:8" ht="18.75">
      <c r="A8" s="39" t="s">
        <v>0</v>
      </c>
      <c r="B8" s="39"/>
      <c r="C8" s="39"/>
      <c r="D8" s="39"/>
      <c r="E8" s="39"/>
      <c r="F8" s="39"/>
      <c r="G8" s="39"/>
      <c r="H8" s="39"/>
    </row>
    <row r="9" spans="1:8" ht="13.5" customHeight="1">
      <c r="A9" s="37" t="s">
        <v>1</v>
      </c>
      <c r="B9" s="41" t="s">
        <v>2</v>
      </c>
      <c r="C9" s="37" t="s">
        <v>3</v>
      </c>
      <c r="D9" s="42" t="s">
        <v>4</v>
      </c>
      <c r="E9" s="42"/>
      <c r="F9" s="42"/>
      <c r="G9" s="42"/>
      <c r="H9" s="37" t="s">
        <v>5</v>
      </c>
    </row>
    <row r="10" spans="1:8" ht="13.5" customHeight="1">
      <c r="A10" s="37"/>
      <c r="B10" s="41"/>
      <c r="C10" s="37"/>
      <c r="D10" s="37" t="s">
        <v>6</v>
      </c>
      <c r="E10" s="37" t="s">
        <v>7</v>
      </c>
      <c r="F10" s="37" t="s">
        <v>8</v>
      </c>
      <c r="G10" s="37" t="s">
        <v>9</v>
      </c>
      <c r="H10" s="37"/>
    </row>
    <row r="11" spans="1:8" ht="12.75">
      <c r="A11" s="37"/>
      <c r="B11" s="41"/>
      <c r="C11" s="37"/>
      <c r="D11" s="37"/>
      <c r="E11" s="37"/>
      <c r="F11" s="37"/>
      <c r="G11" s="37"/>
      <c r="H11" s="37"/>
    </row>
    <row r="12" spans="1:8" ht="12.75">
      <c r="A12" s="37"/>
      <c r="B12" s="41"/>
      <c r="C12" s="37"/>
      <c r="D12" s="37"/>
      <c r="E12" s="37"/>
      <c r="F12" s="37"/>
      <c r="G12" s="37"/>
      <c r="H12" s="37"/>
    </row>
    <row r="13" spans="1:8" ht="12.75">
      <c r="A13" s="5">
        <v>1</v>
      </c>
      <c r="B13" s="6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</row>
    <row r="14" spans="1:8" ht="13.5" customHeight="1">
      <c r="A14" s="40" t="s">
        <v>10</v>
      </c>
      <c r="B14" s="40"/>
      <c r="C14" s="40"/>
      <c r="D14" s="40"/>
      <c r="E14" s="40"/>
      <c r="F14" s="40"/>
      <c r="G14" s="40"/>
      <c r="H14" s="40"/>
    </row>
    <row r="15" spans="1:8" ht="27.75" customHeight="1">
      <c r="A15" s="8">
        <v>1</v>
      </c>
      <c r="B15" s="9" t="s">
        <v>11</v>
      </c>
      <c r="C15" s="10" t="s">
        <v>12</v>
      </c>
      <c r="D15" s="11">
        <v>3102.215</v>
      </c>
      <c r="E15" s="11">
        <v>581.575</v>
      </c>
      <c r="F15" s="11">
        <v>578.883</v>
      </c>
      <c r="G15" s="11"/>
      <c r="H15" s="11">
        <f>SUM(D15:G15)</f>
        <v>4262.673</v>
      </c>
    </row>
    <row r="16" spans="1:8" ht="12.75">
      <c r="A16" s="8"/>
      <c r="B16" s="9"/>
      <c r="C16" s="10" t="s">
        <v>13</v>
      </c>
      <c r="D16" s="11"/>
      <c r="E16" s="11"/>
      <c r="F16" s="11"/>
      <c r="G16" s="11"/>
      <c r="H16" s="11"/>
    </row>
    <row r="17" spans="1:8" ht="12.75">
      <c r="A17" s="8"/>
      <c r="B17" s="9"/>
      <c r="C17" s="10" t="s">
        <v>14</v>
      </c>
      <c r="D17" s="11"/>
      <c r="E17" s="11"/>
      <c r="F17" s="11"/>
      <c r="G17" s="11"/>
      <c r="H17" s="11"/>
    </row>
    <row r="18" spans="1:8" ht="25.5">
      <c r="A18" s="12"/>
      <c r="B18" s="13"/>
      <c r="C18" s="10" t="s">
        <v>15</v>
      </c>
      <c r="D18" s="14">
        <f>3.137*D15</f>
        <v>9731.648455</v>
      </c>
      <c r="E18" s="14">
        <f>3.137*E15</f>
        <v>1824.400775</v>
      </c>
      <c r="F18" s="14">
        <f>2.93*F15</f>
        <v>1696.1271900000002</v>
      </c>
      <c r="G18" s="14"/>
      <c r="H18" s="14">
        <f>SUM(D18:G18)</f>
        <v>13252.17642</v>
      </c>
    </row>
    <row r="19" spans="1:8" ht="13.5" customHeight="1">
      <c r="A19" s="40" t="s">
        <v>16</v>
      </c>
      <c r="B19" s="40"/>
      <c r="C19" s="40"/>
      <c r="D19" s="40"/>
      <c r="E19" s="40"/>
      <c r="F19" s="40"/>
      <c r="G19" s="40"/>
      <c r="H19" s="40"/>
    </row>
    <row r="20" spans="1:8" ht="25.5">
      <c r="A20" s="8">
        <v>2</v>
      </c>
      <c r="B20" s="15" t="s">
        <v>17</v>
      </c>
      <c r="C20" s="10" t="s">
        <v>18</v>
      </c>
      <c r="D20" s="16">
        <f>0.0144*D18</f>
        <v>140.135737752</v>
      </c>
      <c r="E20" s="16">
        <f>0.0144*E18</f>
        <v>26.27137116</v>
      </c>
      <c r="F20" s="17"/>
      <c r="G20" s="17"/>
      <c r="H20" s="18">
        <f>SUM(D20:G20)</f>
        <v>166.407108912</v>
      </c>
    </row>
    <row r="21" spans="1:8" ht="12.75">
      <c r="A21" s="19"/>
      <c r="B21" s="20"/>
      <c r="C21" s="10" t="s">
        <v>19</v>
      </c>
      <c r="D21" s="16">
        <f>D20</f>
        <v>140.135737752</v>
      </c>
      <c r="E21" s="16">
        <f>E20</f>
        <v>26.27137116</v>
      </c>
      <c r="F21" s="17"/>
      <c r="G21" s="17"/>
      <c r="H21" s="18">
        <f>SUM(D21:G21)</f>
        <v>166.407108912</v>
      </c>
    </row>
    <row r="22" spans="1:8" ht="13.5">
      <c r="A22" s="19"/>
      <c r="B22" s="20"/>
      <c r="C22" s="10" t="s">
        <v>20</v>
      </c>
      <c r="D22" s="21">
        <f>D18+D21</f>
        <v>9871.784192752</v>
      </c>
      <c r="E22" s="21">
        <f>E18+E21</f>
        <v>1850.67214616</v>
      </c>
      <c r="F22" s="22">
        <f>F18</f>
        <v>1696.1271900000002</v>
      </c>
      <c r="G22" s="22"/>
      <c r="H22" s="22">
        <v>13418.583</v>
      </c>
    </row>
    <row r="23" spans="1:8" ht="13.5" customHeight="1">
      <c r="A23" s="40" t="s">
        <v>21</v>
      </c>
      <c r="B23" s="40"/>
      <c r="C23" s="40"/>
      <c r="D23" s="40"/>
      <c r="E23" s="40"/>
      <c r="F23" s="40"/>
      <c r="G23" s="40"/>
      <c r="H23" s="40"/>
    </row>
    <row r="24" spans="1:8" ht="25.5">
      <c r="A24" s="8">
        <v>3</v>
      </c>
      <c r="B24" s="9" t="s">
        <v>22</v>
      </c>
      <c r="C24" s="10" t="s">
        <v>23</v>
      </c>
      <c r="D24" s="16">
        <v>23.922</v>
      </c>
      <c r="E24" s="16"/>
      <c r="F24" s="11"/>
      <c r="G24" s="11"/>
      <c r="H24" s="16">
        <v>23.922</v>
      </c>
    </row>
    <row r="25" spans="1:8" ht="51">
      <c r="A25" s="8">
        <v>4</v>
      </c>
      <c r="B25" s="9" t="s">
        <v>24</v>
      </c>
      <c r="C25" s="10" t="s">
        <v>35</v>
      </c>
      <c r="D25" s="16"/>
      <c r="E25" s="16"/>
      <c r="F25" s="11"/>
      <c r="G25" s="11">
        <v>134.186</v>
      </c>
      <c r="H25" s="16">
        <f>G25</f>
        <v>134.186</v>
      </c>
    </row>
    <row r="26" spans="1:8" ht="12.75">
      <c r="A26" s="19"/>
      <c r="B26" s="20"/>
      <c r="C26" s="10" t="s">
        <v>25</v>
      </c>
      <c r="D26" s="16">
        <f>SUM(D24:D25)</f>
        <v>23.922</v>
      </c>
      <c r="E26" s="16"/>
      <c r="F26" s="17"/>
      <c r="G26" s="17">
        <f>SUM(G25)</f>
        <v>134.186</v>
      </c>
      <c r="H26" s="18">
        <f>SUM(H24:H25)</f>
        <v>158.108</v>
      </c>
    </row>
    <row r="27" spans="1:8" ht="13.5">
      <c r="A27" s="19"/>
      <c r="B27" s="20"/>
      <c r="C27" s="10" t="s">
        <v>26</v>
      </c>
      <c r="D27" s="21">
        <f>D26+D22</f>
        <v>9895.706192752</v>
      </c>
      <c r="E27" s="21">
        <f>E22</f>
        <v>1850.67214616</v>
      </c>
      <c r="F27" s="22">
        <f>F22</f>
        <v>1696.1271900000002</v>
      </c>
      <c r="G27" s="22">
        <f>G26</f>
        <v>134.186</v>
      </c>
      <c r="H27" s="22">
        <v>13576.691</v>
      </c>
    </row>
    <row r="28" spans="1:8" ht="13.5" customHeight="1">
      <c r="A28" s="40" t="s">
        <v>27</v>
      </c>
      <c r="B28" s="40"/>
      <c r="C28" s="40"/>
      <c r="D28" s="40"/>
      <c r="E28" s="40"/>
      <c r="F28" s="40"/>
      <c r="G28" s="40"/>
      <c r="H28" s="40"/>
    </row>
    <row r="29" spans="1:8" ht="25.5">
      <c r="A29" s="23">
        <v>5</v>
      </c>
      <c r="B29" s="15" t="s">
        <v>28</v>
      </c>
      <c r="C29" s="10" t="s">
        <v>29</v>
      </c>
      <c r="D29" s="16">
        <f>0.01*D27</f>
        <v>98.95706192752002</v>
      </c>
      <c r="E29" s="16">
        <f>0.01*E27</f>
        <v>18.5067214616</v>
      </c>
      <c r="F29" s="16">
        <f>0.01*F27</f>
        <v>16.961271900000003</v>
      </c>
      <c r="G29" s="16">
        <f>0.01*G27</f>
        <v>1.34186</v>
      </c>
      <c r="H29" s="16">
        <f>0.01*H27</f>
        <v>135.76691</v>
      </c>
    </row>
    <row r="30" spans="1:8" ht="13.5">
      <c r="A30" s="19"/>
      <c r="B30" s="20"/>
      <c r="C30" s="10" t="s">
        <v>30</v>
      </c>
      <c r="D30" s="21">
        <f>D27+D29</f>
        <v>9994.66325467952</v>
      </c>
      <c r="E30" s="21">
        <f>E27+E29</f>
        <v>1869.1788676216</v>
      </c>
      <c r="F30" s="21">
        <f>F27+F29</f>
        <v>1713.0884619</v>
      </c>
      <c r="G30" s="21">
        <f>G27+G29</f>
        <v>135.52786</v>
      </c>
      <c r="H30" s="21">
        <f>H27+H29</f>
        <v>13712.457910000001</v>
      </c>
    </row>
    <row r="31" spans="1:8" ht="13.5" customHeight="1">
      <c r="A31" s="40" t="s">
        <v>31</v>
      </c>
      <c r="B31" s="40"/>
      <c r="C31" s="40"/>
      <c r="D31" s="40"/>
      <c r="E31" s="40"/>
      <c r="F31" s="40"/>
      <c r="G31" s="40"/>
      <c r="H31" s="40"/>
    </row>
    <row r="32" spans="1:8" ht="25.5">
      <c r="A32" s="7"/>
      <c r="B32" s="13"/>
      <c r="C32" s="10" t="s">
        <v>32</v>
      </c>
      <c r="D32" s="24">
        <f>0.18*D30</f>
        <v>1799.0393858423138</v>
      </c>
      <c r="E32" s="24">
        <f>0.18*E30</f>
        <v>336.452196171888</v>
      </c>
      <c r="F32" s="24">
        <f>0.18*F30</f>
        <v>308.355923142</v>
      </c>
      <c r="G32" s="24">
        <f>0.18*G30</f>
        <v>24.3950148</v>
      </c>
      <c r="H32" s="24">
        <f>0.18*H30</f>
        <v>2468.2424238</v>
      </c>
    </row>
    <row r="33" spans="1:8" ht="13.5">
      <c r="A33" s="19"/>
      <c r="B33" s="20"/>
      <c r="C33" s="10" t="s">
        <v>33</v>
      </c>
      <c r="D33" s="25">
        <v>11793.702</v>
      </c>
      <c r="E33" s="25">
        <f>1.18*E30</f>
        <v>2205.631063793488</v>
      </c>
      <c r="F33" s="25">
        <f>1.18*F30</f>
        <v>2021.444385042</v>
      </c>
      <c r="G33" s="25">
        <f>1.18*G30</f>
        <v>159.9228748</v>
      </c>
      <c r="H33" s="25">
        <f>SUM(D33:G33)</f>
        <v>16180.700323635487</v>
      </c>
    </row>
    <row r="35" spans="1:2" ht="12.75">
      <c r="A35" s="26" t="s">
        <v>36</v>
      </c>
      <c r="B35" s="27"/>
    </row>
    <row r="36" ht="12.75">
      <c r="B36" s="27"/>
    </row>
    <row r="37" ht="12.75">
      <c r="A37" s="26" t="s">
        <v>37</v>
      </c>
    </row>
    <row r="38" spans="1:7" ht="12.75">
      <c r="A38" s="3"/>
      <c r="C38" s="4"/>
      <c r="D38" s="2"/>
      <c r="E38" s="2"/>
      <c r="G38" s="3"/>
    </row>
  </sheetData>
  <sheetProtection selectLockedCells="1" selectUnlockedCells="1"/>
  <mergeCells count="21">
    <mergeCell ref="H9:H12"/>
    <mergeCell ref="A8:H8"/>
    <mergeCell ref="A14:H14"/>
    <mergeCell ref="A19:H19"/>
    <mergeCell ref="A23:H23"/>
    <mergeCell ref="A28:H28"/>
    <mergeCell ref="A31:H31"/>
    <mergeCell ref="A9:A12"/>
    <mergeCell ref="B9:B12"/>
    <mergeCell ref="C9:C12"/>
    <mergeCell ref="D9:G9"/>
    <mergeCell ref="A2:C2"/>
    <mergeCell ref="A3:E3"/>
    <mergeCell ref="A4:G4"/>
    <mergeCell ref="A5:G5"/>
    <mergeCell ref="D10:D12"/>
    <mergeCell ref="E10:E12"/>
    <mergeCell ref="F10:F12"/>
    <mergeCell ref="G10:G12"/>
    <mergeCell ref="D6:E6"/>
    <mergeCell ref="A7:H7"/>
  </mergeCells>
  <printOptions/>
  <pageMargins left="0.43125" right="0.3277777777777778" top="0.12777777777777777" bottom="0.11319444444444444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2011-10-26T04:16:29Z</cp:lastPrinted>
  <dcterms:modified xsi:type="dcterms:W3CDTF">2011-10-26T04:16:31Z</dcterms:modified>
  <cp:category/>
  <cp:version/>
  <cp:contentType/>
  <cp:contentStatus/>
</cp:coreProperties>
</file>